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БЮДЖЕТА'!$A$14:$E$178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<sst xmlns="http://schemas.openxmlformats.org/spreadsheetml/2006/main" count="381" uniqueCount="263">
  <si>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</si>
  <si>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</si>
  <si>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</si>
  <si>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</si>
  <si>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</si>
  <si>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</si>
  <si>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</si>
  <si>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</si>
  <si>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</si>
  <si>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</si>
  <si>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</si>
  <si>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</si>
  <si>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</si>
  <si>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</si>
  <si>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</si>
  <si>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</si>
  <si>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</si>
  <si>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</si>
  <si>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</si>
  <si>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</si>
  <si>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</si>
  <si>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</si>
  <si>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</si>
  <si>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</si>
  <si>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</si>
  <si>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</si>
  <si>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</si>
  <si>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</si>
  <si>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</si>
  <si>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</si>
  <si>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</si>
  <si>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</si>
  <si>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</si>
  <si>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</si>
  <si>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</si>
  <si>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</si>
  <si>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</si>
  <si>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</si>
  <si>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</si>
  <si>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</si>
  <si>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</si>
  <si>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</si>
  <si>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</si>
  <si>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</si>
  <si>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</si>
  <si>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</si>
  <si>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</si>
  <si>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</si>
  <si>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</si>
  <si>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</si>
  <si>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</si>
  <si>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</si>
  <si>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</si>
  <si>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</si>
  <si>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</si>
  <si>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</si>
  <si>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</si>
  <si>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</si>
  <si>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</si>
  <si>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</si>
  <si>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</si>
  <si>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</si>
  <si>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</si>
  <si>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</si>
  <si>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</si>
  <si>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</si>
  <si>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</si>
  <si>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</si>
  <si>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</si>
  <si>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</si>
  <si>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</si>
  <si>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</si>
  <si>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</si>
  <si>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</si>
  <si>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</si>
  <si>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</si>
  <si>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</si>
  <si>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</si>
  <si>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</si>
  <si>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</si>
  <si>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</si>
  <si>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</si>
  <si>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</si>
  <si>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</si>
  <si>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</si>
  <si>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</si>
  <si>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</si>
  <si>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</si>
  <si>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</si>
  <si>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</si>
  <si>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</si>
  <si>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</si>
  <si>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</si>
  <si>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</si>
  <si>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</si>
  <si>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</si>
  <si>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</si>
  <si>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</si>
  <si>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</si>
  <si>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</si>
  <si>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</si>
  <si>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</si>
  <si>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</si>
  <si>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</si>
  <si>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</si>
  <si>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</si>
  <si>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</si>
  <si>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</si>
  <si>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</si>
  <si>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</si>
  <si>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</si>
  <si>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</si>
  <si>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</si>
  <si>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</si>
  <si>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</si>
  <si>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</si>
  <si>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</si>
  <si>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</si>
  <si>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</si>
  <si>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</si>
  <si>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</si>
  <si>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</si>
  <si>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</si>
  <si>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</si>
  <si>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</si>
  <si>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</si>
  <si>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</si>
  <si>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</si>
  <si>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</si>
  <si>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</si>
  <si>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</si>
  <si>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</si>
  <si>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</si>
  <si>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</si>
  <si>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</si>
  <si>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</si>
  <si>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</si>
  <si>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</si>
  <si>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</si>
  <si>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</si>
  <si>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</si>
  <si>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</si>
  <si>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</si>
  <si>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</si>
  <si>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</si>
  <si>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</si>
  <si>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</si>
  <si>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</si>
  <si>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</si>
  <si>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</si>
  <si>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</si>
  <si>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</si>
  <si>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</si>
  <si>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</si>
  <si>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</si>
  <si>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</si>
  <si>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</si>
  <si>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</si>
  <si>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</si>
  <si>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</si>
  <si>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</si>
  <si>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</si>
  <si>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</si>
  <si>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</si>
  <si>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</si>
  <si>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</si>
  <si>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</si>
  <si>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</si>
  <si>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</si>
  <si>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</si>
  <si>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</si>
  <si>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</si>
  <si>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</si>
  <si>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</si>
  <si>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</si>
  <si>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</si>
  <si>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</si>
  <si>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</si>
  <si>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</si>
  <si>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</si>
  <si>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</si>
  <si>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</si>
  <si>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</si>
  <si>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</si>
  <si>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</si>
  <si>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</si>
  <si>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</si>
  <si>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</si>
  <si>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</si>
  <si>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</si>
  <si>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</si>
  <si>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</si>
  <si>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</si>
  <si>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</si>
  <si>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</si>
  <si>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</si>
  <si>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</si>
  <si>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</si>
  <si>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</si>
  <si>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</si>
  <si>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</si>
  <si>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</si>
  <si>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</si>
  <si>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</si>
  <si>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</si>
  <si>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</si>
  <si>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</si>
  <si>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</si>
  <si>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</si>
  <si>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</si>
  <si>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</si>
  <si>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</si>
  <si>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</si>
  <si>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</si>
  <si>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</si>
  <si>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</si>
  <si>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</si>
  <si>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</si>
  <si>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</si>
  <si>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</si>
  <si>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</si>
  <si>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</si>
  <si>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</si>
  <si>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</si>
  <si>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</si>
  <si>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</si>
  <si>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</si>
  <si>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</si>
  <si>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</si>
  <si>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</si>
  <si>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</si>
  <si>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</si>
  <si>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</si>
  <si>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</si>
  <si>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</si>
  <si>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</si>
  <si>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</si>
  <si>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</si>
  <si>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</si>
  <si>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</si>
  <si>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</si>
  <si>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</si>
  <si>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</si>
  <si>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</si>
  <si>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</si>
  <si>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</si>
  <si>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</si>
  <si>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</si>
  <si>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</si>
  <si>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</si>
  <si>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</si>
  <si>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</si>
  <si>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</si>
  <si>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</si>
  <si>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</si>
  <si>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</si>
  <si>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</si>
  <si>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</si>
  <si>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</si>
  <si>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Социальное обеспечение</t>
  </si>
  <si>
    <t>Выплата молодым специалистам муниципальных образовательных учреждений</t>
  </si>
  <si>
    <t>9990067</t>
  </si>
  <si>
    <t>№ 32 от 17.12.2015г.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</si>
</sst>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0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9" t="s">
        <v>252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36" customHeight="1">
      <c r="B3" s="160" t="s">
        <v>147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1" t="s">
        <v>262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60"/>
    </row>
    <row r="6" spans="2:23" ht="18.75">
      <c r="B6" s="159" t="s">
        <v>212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0"/>
      <c r="W6" s="2"/>
    </row>
    <row r="7" spans="2:23" ht="34.5" customHeight="1">
      <c r="B7" s="160" t="s">
        <v>147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1"/>
      <c r="W7" s="2"/>
    </row>
    <row r="8" spans="2:23" ht="18.75">
      <c r="B8" s="161" t="s">
        <v>213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4" t="s">
        <v>30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V11" s="2"/>
      <c r="W11" s="2"/>
    </row>
    <row r="12" spans="1:23" ht="57" customHeight="1">
      <c r="A12" s="163" t="s">
        <v>192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E21+E24+E53+E60+E64+E70+E74+E80+E83+E86+E89+E92+E101+E16+E56+E50+E104</f>
        <v>466860.25834000006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214</v>
      </c>
      <c r="B16" s="105" t="s">
        <v>159</v>
      </c>
      <c r="C16" s="105" t="s">
        <v>160</v>
      </c>
      <c r="D16" s="106"/>
      <c r="E16" s="107">
        <f>E17</f>
        <v>6196.6455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E18+E19+E20</f>
        <v>6196.6455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25.5" customHeight="1" thickBot="1">
      <c r="A19" s="69" t="s">
        <v>255</v>
      </c>
      <c r="B19" s="111" t="s">
        <v>159</v>
      </c>
      <c r="C19" s="111" t="s">
        <v>257</v>
      </c>
      <c r="D19" s="112"/>
      <c r="E19" s="113">
        <v>2111.624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25.5" customHeight="1" thickBot="1">
      <c r="A20" s="69" t="s">
        <v>256</v>
      </c>
      <c r="B20" s="111" t="s">
        <v>159</v>
      </c>
      <c r="C20" s="111" t="s">
        <v>258</v>
      </c>
      <c r="D20" s="112"/>
      <c r="E20" s="113">
        <v>2515.4215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13" t="s">
        <v>178</v>
      </c>
      <c r="B21" s="16">
        <v>951</v>
      </c>
      <c r="C21" s="9" t="s">
        <v>76</v>
      </c>
      <c r="D21" s="9"/>
      <c r="E21" s="118">
        <f>E22</f>
        <v>11501.694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82" t="s">
        <v>21</v>
      </c>
      <c r="B22" s="79">
        <v>951</v>
      </c>
      <c r="C22" s="79" t="s">
        <v>76</v>
      </c>
      <c r="D22" s="80"/>
      <c r="E22" s="123">
        <f>E23</f>
        <v>11501.694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32.25" thickBot="1">
      <c r="A23" s="66" t="s">
        <v>77</v>
      </c>
      <c r="B23" s="72">
        <v>951</v>
      </c>
      <c r="C23" s="65" t="s">
        <v>78</v>
      </c>
      <c r="D23" s="67"/>
      <c r="E23" s="117">
        <v>11501.694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6.5" thickBot="1">
      <c r="A24" s="13" t="s">
        <v>215</v>
      </c>
      <c r="B24" s="16">
        <v>953</v>
      </c>
      <c r="C24" s="9" t="s">
        <v>116</v>
      </c>
      <c r="D24" s="9"/>
      <c r="E24" s="118">
        <f>E25</f>
        <v>412765.48870000005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26.25" thickBot="1">
      <c r="A25" s="82" t="s">
        <v>23</v>
      </c>
      <c r="B25" s="79" t="s">
        <v>22</v>
      </c>
      <c r="C25" s="79" t="s">
        <v>4</v>
      </c>
      <c r="D25" s="80"/>
      <c r="E25" s="123">
        <f>E26+E30+E41+E47+E43</f>
        <v>412765.48870000005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19.5" customHeight="1" thickBot="1">
      <c r="A26" s="84" t="s">
        <v>117</v>
      </c>
      <c r="B26" s="18">
        <v>953</v>
      </c>
      <c r="C26" s="6" t="s">
        <v>118</v>
      </c>
      <c r="D26" s="6"/>
      <c r="E26" s="126">
        <f>E27+E29+E28</f>
        <v>87732.717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32.25" thickBot="1">
      <c r="A27" s="63" t="s">
        <v>77</v>
      </c>
      <c r="B27" s="64">
        <v>953</v>
      </c>
      <c r="C27" s="65" t="s">
        <v>119</v>
      </c>
      <c r="D27" s="65"/>
      <c r="E27" s="117">
        <v>32004.3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32.25" thickBot="1">
      <c r="A28" s="66" t="s">
        <v>151</v>
      </c>
      <c r="B28" s="64">
        <v>953</v>
      </c>
      <c r="C28" s="65" t="s">
        <v>152</v>
      </c>
      <c r="D28" s="65"/>
      <c r="E28" s="117">
        <v>784.417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51" customHeight="1" thickBot="1">
      <c r="A29" s="69" t="s">
        <v>120</v>
      </c>
      <c r="B29" s="64">
        <v>953</v>
      </c>
      <c r="C29" s="65" t="s">
        <v>121</v>
      </c>
      <c r="D29" s="65"/>
      <c r="E29" s="117">
        <v>54944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23.25" customHeight="1" thickBot="1">
      <c r="A30" s="85" t="s">
        <v>122</v>
      </c>
      <c r="B30" s="83">
        <v>953</v>
      </c>
      <c r="C30" s="6" t="s">
        <v>123</v>
      </c>
      <c r="D30" s="6"/>
      <c r="E30" s="126">
        <f>E31+E32+E35+E36+E38+E39+E37+E33+E40+E34</f>
        <v>287805.88670000003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3" t="s">
        <v>45</v>
      </c>
      <c r="B31" s="64">
        <v>953</v>
      </c>
      <c r="C31" s="65" t="s">
        <v>124</v>
      </c>
      <c r="D31" s="65"/>
      <c r="E31" s="117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32.25" thickBot="1">
      <c r="A32" s="63" t="s">
        <v>77</v>
      </c>
      <c r="B32" s="64">
        <v>953</v>
      </c>
      <c r="C32" s="65" t="s">
        <v>125</v>
      </c>
      <c r="D32" s="65"/>
      <c r="E32" s="117">
        <v>56664.3237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6" t="s">
        <v>172</v>
      </c>
      <c r="B33" s="64">
        <v>953</v>
      </c>
      <c r="C33" s="65" t="s">
        <v>173</v>
      </c>
      <c r="D33" s="65"/>
      <c r="E33" s="117">
        <v>3556.9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16.5" thickBot="1">
      <c r="A34" s="149" t="s">
        <v>249</v>
      </c>
      <c r="B34" s="64">
        <v>953</v>
      </c>
      <c r="C34" s="65" t="s">
        <v>250</v>
      </c>
      <c r="D34" s="65"/>
      <c r="E34" s="117">
        <v>971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2.25" thickBot="1">
      <c r="A35" s="63" t="s">
        <v>126</v>
      </c>
      <c r="B35" s="86">
        <v>953</v>
      </c>
      <c r="C35" s="65" t="s">
        <v>127</v>
      </c>
      <c r="D35" s="65"/>
      <c r="E35" s="117">
        <v>4834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48" customHeight="1" thickBot="1">
      <c r="A36" s="87" t="s">
        <v>128</v>
      </c>
      <c r="B36" s="88">
        <v>953</v>
      </c>
      <c r="C36" s="65" t="s">
        <v>129</v>
      </c>
      <c r="D36" s="65"/>
      <c r="E36" s="117">
        <v>217842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33" customHeight="1" thickBot="1">
      <c r="A37" s="89" t="s">
        <v>134</v>
      </c>
      <c r="B37" s="72">
        <v>953</v>
      </c>
      <c r="C37" s="65" t="s">
        <v>135</v>
      </c>
      <c r="D37" s="65"/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33" customHeight="1" thickBot="1">
      <c r="A38" s="89" t="s">
        <v>136</v>
      </c>
      <c r="B38" s="72">
        <v>953</v>
      </c>
      <c r="C38" s="65" t="s">
        <v>137</v>
      </c>
      <c r="D38" s="65"/>
      <c r="E38" s="117">
        <v>695.349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20.25" customHeight="1" thickBot="1">
      <c r="A39" s="69" t="s">
        <v>138</v>
      </c>
      <c r="B39" s="64">
        <v>953</v>
      </c>
      <c r="C39" s="65" t="s">
        <v>139</v>
      </c>
      <c r="D39" s="65"/>
      <c r="E39" s="117">
        <v>2850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49.5" customHeight="1" thickBot="1">
      <c r="A40" s="69" t="s">
        <v>189</v>
      </c>
      <c r="B40" s="64">
        <v>953</v>
      </c>
      <c r="C40" s="65" t="s">
        <v>190</v>
      </c>
      <c r="D40" s="65"/>
      <c r="E40" s="117">
        <v>392.314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84" t="s">
        <v>130</v>
      </c>
      <c r="B41" s="83">
        <v>953</v>
      </c>
      <c r="C41" s="6" t="s">
        <v>131</v>
      </c>
      <c r="D41" s="6"/>
      <c r="E41" s="126">
        <f>E42</f>
        <v>21412.803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3" t="s">
        <v>132</v>
      </c>
      <c r="B42" s="64">
        <v>953</v>
      </c>
      <c r="C42" s="65" t="s">
        <v>133</v>
      </c>
      <c r="D42" s="65"/>
      <c r="E42" s="117">
        <v>21412.803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122" t="s">
        <v>216</v>
      </c>
      <c r="B43" s="18">
        <v>953</v>
      </c>
      <c r="C43" s="6" t="s">
        <v>171</v>
      </c>
      <c r="D43" s="6"/>
      <c r="E43" s="126">
        <f>E46+E44+E45</f>
        <v>1110.182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230</v>
      </c>
      <c r="B44" s="64">
        <v>953</v>
      </c>
      <c r="C44" s="65" t="s">
        <v>231</v>
      </c>
      <c r="D44" s="65"/>
      <c r="E44" s="117">
        <v>405.024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66" t="s">
        <v>235</v>
      </c>
      <c r="B45" s="64">
        <v>953</v>
      </c>
      <c r="C45" s="65" t="s">
        <v>236</v>
      </c>
      <c r="D45" s="65"/>
      <c r="E45" s="117">
        <v>628.537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6" t="s">
        <v>193</v>
      </c>
      <c r="B46" s="64">
        <v>953</v>
      </c>
      <c r="C46" s="65" t="s">
        <v>194</v>
      </c>
      <c r="D46" s="65"/>
      <c r="E46" s="117">
        <v>76.621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32.25" thickBot="1">
      <c r="A47" s="84" t="s">
        <v>140</v>
      </c>
      <c r="B47" s="18">
        <v>953</v>
      </c>
      <c r="C47" s="6" t="s">
        <v>141</v>
      </c>
      <c r="D47" s="6"/>
      <c r="E47" s="126">
        <f>E48+E49</f>
        <v>14703.9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32.25" thickBot="1">
      <c r="A48" s="63" t="s">
        <v>45</v>
      </c>
      <c r="B48" s="64">
        <v>953</v>
      </c>
      <c r="C48" s="65" t="s">
        <v>142</v>
      </c>
      <c r="D48" s="65"/>
      <c r="E48" s="117">
        <v>14110.9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63" t="s">
        <v>174</v>
      </c>
      <c r="B49" s="64">
        <v>953</v>
      </c>
      <c r="C49" s="65" t="s">
        <v>175</v>
      </c>
      <c r="D49" s="65"/>
      <c r="E49" s="117">
        <v>593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16.5" thickBot="1">
      <c r="A50" s="8" t="s">
        <v>217</v>
      </c>
      <c r="B50" s="16">
        <v>951</v>
      </c>
      <c r="C50" s="9" t="s">
        <v>167</v>
      </c>
      <c r="D50" s="9"/>
      <c r="E50" s="10">
        <f>E51</f>
        <v>41.552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thickBot="1">
      <c r="A51" s="82" t="s">
        <v>21</v>
      </c>
      <c r="B51" s="101">
        <v>951</v>
      </c>
      <c r="C51" s="102" t="s">
        <v>167</v>
      </c>
      <c r="D51" s="102"/>
      <c r="E51" s="103">
        <f>E52</f>
        <v>41.552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32.25" thickBot="1">
      <c r="A52" s="69" t="s">
        <v>165</v>
      </c>
      <c r="B52" s="64">
        <v>951</v>
      </c>
      <c r="C52" s="65" t="s">
        <v>166</v>
      </c>
      <c r="D52" s="65"/>
      <c r="E52" s="68">
        <v>41.552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16.5" customHeight="1" thickBot="1">
      <c r="A53" s="13" t="s">
        <v>218</v>
      </c>
      <c r="B53" s="16">
        <v>951</v>
      </c>
      <c r="C53" s="9" t="s">
        <v>101</v>
      </c>
      <c r="D53" s="9"/>
      <c r="E53" s="10">
        <f>E54</f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16.5" thickBot="1">
      <c r="A54" s="82" t="s">
        <v>21</v>
      </c>
      <c r="B54" s="79">
        <v>951</v>
      </c>
      <c r="C54" s="79" t="s">
        <v>101</v>
      </c>
      <c r="D54" s="80"/>
      <c r="E54" s="81">
        <f>E55</f>
        <v>50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33" customHeight="1" thickBot="1">
      <c r="A55" s="69" t="s">
        <v>102</v>
      </c>
      <c r="B55" s="64">
        <v>951</v>
      </c>
      <c r="C55" s="65" t="s">
        <v>103</v>
      </c>
      <c r="D55" s="65"/>
      <c r="E55" s="68">
        <v>50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73" t="s">
        <v>219</v>
      </c>
      <c r="B56" s="16">
        <v>951</v>
      </c>
      <c r="C56" s="9" t="s">
        <v>153</v>
      </c>
      <c r="D56" s="9"/>
      <c r="E56" s="10">
        <f>E57</f>
        <v>90.5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18.75" customHeight="1" thickBot="1">
      <c r="A57" s="82" t="s">
        <v>21</v>
      </c>
      <c r="B57" s="101">
        <v>951</v>
      </c>
      <c r="C57" s="102" t="s">
        <v>153</v>
      </c>
      <c r="D57" s="102"/>
      <c r="E57" s="103">
        <f>E58+E59</f>
        <v>90.5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33" customHeight="1" thickBot="1">
      <c r="A58" s="63" t="s">
        <v>156</v>
      </c>
      <c r="B58" s="64">
        <v>951</v>
      </c>
      <c r="C58" s="65" t="s">
        <v>154</v>
      </c>
      <c r="D58" s="65"/>
      <c r="E58" s="68">
        <v>70.5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33" customHeight="1" thickBot="1">
      <c r="A59" s="63" t="s">
        <v>157</v>
      </c>
      <c r="B59" s="64">
        <v>951</v>
      </c>
      <c r="C59" s="65" t="s">
        <v>155</v>
      </c>
      <c r="D59" s="65"/>
      <c r="E59" s="68">
        <v>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20.25" customHeight="1" thickBot="1">
      <c r="A60" s="104" t="s">
        <v>220</v>
      </c>
      <c r="B60" s="16">
        <v>951</v>
      </c>
      <c r="C60" s="9" t="s">
        <v>18</v>
      </c>
      <c r="D60" s="9"/>
      <c r="E60" s="10">
        <f>E61</f>
        <v>107.66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16.5" thickBot="1">
      <c r="A61" s="82" t="s">
        <v>21</v>
      </c>
      <c r="B61" s="79">
        <v>951</v>
      </c>
      <c r="C61" s="79" t="s">
        <v>18</v>
      </c>
      <c r="D61" s="80"/>
      <c r="E61" s="81">
        <f>E62+E63</f>
        <v>107.66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4.5" customHeight="1" thickBot="1">
      <c r="A62" s="63" t="s">
        <v>53</v>
      </c>
      <c r="B62" s="64">
        <v>951</v>
      </c>
      <c r="C62" s="65" t="s">
        <v>54</v>
      </c>
      <c r="D62" s="65"/>
      <c r="E62" s="68">
        <v>67.66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32.25" thickBot="1">
      <c r="A63" s="63" t="s">
        <v>55</v>
      </c>
      <c r="B63" s="64">
        <v>951</v>
      </c>
      <c r="C63" s="65" t="s">
        <v>56</v>
      </c>
      <c r="D63" s="65"/>
      <c r="E63" s="68">
        <v>40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35.25" customHeight="1" thickBot="1">
      <c r="A64" s="104" t="s">
        <v>221</v>
      </c>
      <c r="B64" s="16">
        <v>951</v>
      </c>
      <c r="C64" s="9" t="s">
        <v>68</v>
      </c>
      <c r="D64" s="9"/>
      <c r="E64" s="118">
        <f>E65</f>
        <v>350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16.5" thickBot="1">
      <c r="A65" s="82" t="s">
        <v>21</v>
      </c>
      <c r="B65" s="79">
        <v>951</v>
      </c>
      <c r="C65" s="79" t="s">
        <v>68</v>
      </c>
      <c r="D65" s="80"/>
      <c r="E65" s="123">
        <f>E66+E67+E69+E68</f>
        <v>350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49.5" customHeight="1" thickBot="1">
      <c r="A66" s="63" t="s">
        <v>69</v>
      </c>
      <c r="B66" s="64">
        <v>951</v>
      </c>
      <c r="C66" s="65" t="s">
        <v>70</v>
      </c>
      <c r="D66" s="65"/>
      <c r="E66" s="117">
        <v>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5.25" customHeight="1" thickBot="1">
      <c r="A67" s="63" t="s">
        <v>71</v>
      </c>
      <c r="B67" s="64">
        <v>951</v>
      </c>
      <c r="C67" s="65" t="s">
        <v>72</v>
      </c>
      <c r="D67" s="65"/>
      <c r="E67" s="117">
        <v>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35.25" customHeight="1" thickBot="1">
      <c r="A68" s="63" t="s">
        <v>253</v>
      </c>
      <c r="B68" s="64">
        <v>951</v>
      </c>
      <c r="C68" s="65" t="s">
        <v>254</v>
      </c>
      <c r="D68" s="65"/>
      <c r="E68" s="117">
        <v>217.197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35.25" customHeight="1" thickBot="1">
      <c r="A69" s="63" t="s">
        <v>187</v>
      </c>
      <c r="B69" s="64">
        <v>951</v>
      </c>
      <c r="C69" s="65" t="s">
        <v>188</v>
      </c>
      <c r="D69" s="65"/>
      <c r="E69" s="117">
        <v>32.803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33" customHeight="1" thickBot="1">
      <c r="A70" s="104" t="s">
        <v>222</v>
      </c>
      <c r="B70" s="16">
        <v>951</v>
      </c>
      <c r="C70" s="9" t="s">
        <v>73</v>
      </c>
      <c r="D70" s="9"/>
      <c r="E70" s="118">
        <f>E71</f>
        <v>63.909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16.5" thickBot="1">
      <c r="A71" s="82" t="s">
        <v>21</v>
      </c>
      <c r="B71" s="79">
        <v>951</v>
      </c>
      <c r="C71" s="79" t="s">
        <v>73</v>
      </c>
      <c r="D71" s="80"/>
      <c r="E71" s="123">
        <f>E72+E73</f>
        <v>63.909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48" thickBot="1">
      <c r="A72" s="63" t="s">
        <v>74</v>
      </c>
      <c r="B72" s="64">
        <v>951</v>
      </c>
      <c r="C72" s="65" t="s">
        <v>75</v>
      </c>
      <c r="D72" s="65"/>
      <c r="E72" s="117">
        <v>63.909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79.5" thickBot="1">
      <c r="A73" s="124" t="s">
        <v>181</v>
      </c>
      <c r="B73" s="64">
        <v>951</v>
      </c>
      <c r="C73" s="65" t="s">
        <v>182</v>
      </c>
      <c r="D73" s="65"/>
      <c r="E73" s="117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34.5" customHeight="1" thickBot="1">
      <c r="A74" s="104" t="s">
        <v>223</v>
      </c>
      <c r="B74" s="16">
        <v>951</v>
      </c>
      <c r="C74" s="11" t="s">
        <v>63</v>
      </c>
      <c r="D74" s="11"/>
      <c r="E74" s="12">
        <f>E75</f>
        <v>11699.99614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16.5" thickBot="1">
      <c r="A75" s="82" t="s">
        <v>21</v>
      </c>
      <c r="B75" s="79">
        <v>951</v>
      </c>
      <c r="C75" s="79" t="s">
        <v>63</v>
      </c>
      <c r="D75" s="80"/>
      <c r="E75" s="81">
        <f>E76+E79+E77+E78</f>
        <v>11699.99614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49.5" customHeight="1" thickBot="1">
      <c r="A76" s="63" t="s">
        <v>64</v>
      </c>
      <c r="B76" s="64">
        <v>951</v>
      </c>
      <c r="C76" s="65" t="s">
        <v>65</v>
      </c>
      <c r="D76" s="65"/>
      <c r="E76" s="68">
        <v>1311.73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49.5" customHeight="1" thickBot="1">
      <c r="A77" s="63" t="s">
        <v>208</v>
      </c>
      <c r="B77" s="64">
        <v>951</v>
      </c>
      <c r="C77" s="65" t="s">
        <v>210</v>
      </c>
      <c r="D77" s="65"/>
      <c r="E77" s="68">
        <v>4672.38614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49.5" customHeight="1" thickBot="1">
      <c r="A78" s="63" t="s">
        <v>209</v>
      </c>
      <c r="B78" s="64">
        <v>951</v>
      </c>
      <c r="C78" s="65" t="s">
        <v>211</v>
      </c>
      <c r="D78" s="65"/>
      <c r="E78" s="68">
        <v>5715.88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2.25" customHeight="1" thickBot="1">
      <c r="A79" s="124" t="s">
        <v>183</v>
      </c>
      <c r="B79" s="64">
        <v>951</v>
      </c>
      <c r="C79" s="65" t="s">
        <v>184</v>
      </c>
      <c r="D79" s="65"/>
      <c r="E79" s="68">
        <v>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224</v>
      </c>
      <c r="B80" s="16">
        <v>951</v>
      </c>
      <c r="C80" s="9" t="s">
        <v>90</v>
      </c>
      <c r="D80" s="9"/>
      <c r="E80" s="10">
        <f>E81</f>
        <v>200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90</v>
      </c>
      <c r="D81" s="80"/>
      <c r="E81" s="81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3.75" customHeight="1" thickBot="1">
      <c r="A82" s="69" t="s">
        <v>91</v>
      </c>
      <c r="B82" s="64">
        <v>951</v>
      </c>
      <c r="C82" s="65" t="s">
        <v>92</v>
      </c>
      <c r="D82" s="65"/>
      <c r="E82" s="68"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104" t="s">
        <v>225</v>
      </c>
      <c r="B83" s="16">
        <v>951</v>
      </c>
      <c r="C83" s="9" t="s">
        <v>93</v>
      </c>
      <c r="D83" s="9"/>
      <c r="E83" s="10">
        <f>E84</f>
        <v>83.9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93</v>
      </c>
      <c r="D84" s="80"/>
      <c r="E84" s="81">
        <f>E85</f>
        <v>83.9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2.25" thickBot="1">
      <c r="A85" s="69" t="s">
        <v>94</v>
      </c>
      <c r="B85" s="64">
        <v>951</v>
      </c>
      <c r="C85" s="65" t="s">
        <v>95</v>
      </c>
      <c r="D85" s="65"/>
      <c r="E85" s="68">
        <v>83.9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6.5" thickBot="1">
      <c r="A86" s="8" t="s">
        <v>226</v>
      </c>
      <c r="B86" s="16">
        <v>951</v>
      </c>
      <c r="C86" s="9" t="s">
        <v>96</v>
      </c>
      <c r="D86" s="9"/>
      <c r="E86" s="10">
        <f>E87</f>
        <v>50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16.5" thickBot="1">
      <c r="A87" s="82" t="s">
        <v>21</v>
      </c>
      <c r="B87" s="79">
        <v>951</v>
      </c>
      <c r="C87" s="79" t="s">
        <v>96</v>
      </c>
      <c r="D87" s="80"/>
      <c r="E87" s="81">
        <f>E88</f>
        <v>50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97</v>
      </c>
      <c r="B88" s="64">
        <v>951</v>
      </c>
      <c r="C88" s="65" t="s">
        <v>98</v>
      </c>
      <c r="D88" s="65"/>
      <c r="E88" s="68">
        <v>50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8.75" customHeight="1" thickBot="1">
      <c r="A89" s="73" t="s">
        <v>227</v>
      </c>
      <c r="B89" s="17">
        <v>951</v>
      </c>
      <c r="C89" s="9" t="s">
        <v>104</v>
      </c>
      <c r="D89" s="9"/>
      <c r="E89" s="10">
        <f>E90</f>
        <v>291.62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22.5" customHeight="1" thickBot="1">
      <c r="A90" s="82" t="s">
        <v>21</v>
      </c>
      <c r="B90" s="79">
        <v>951</v>
      </c>
      <c r="C90" s="79" t="s">
        <v>104</v>
      </c>
      <c r="D90" s="80"/>
      <c r="E90" s="81">
        <f>E91</f>
        <v>291.62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34.5" customHeight="1" thickBot="1">
      <c r="A91" s="69" t="s">
        <v>105</v>
      </c>
      <c r="B91" s="64">
        <v>951</v>
      </c>
      <c r="C91" s="65" t="s">
        <v>106</v>
      </c>
      <c r="D91" s="65"/>
      <c r="E91" s="68">
        <v>291.62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16.5" thickBot="1">
      <c r="A92" s="13" t="s">
        <v>79</v>
      </c>
      <c r="B92" s="16">
        <v>951</v>
      </c>
      <c r="C92" s="11" t="s">
        <v>80</v>
      </c>
      <c r="D92" s="11"/>
      <c r="E92" s="12">
        <f>E93</f>
        <v>18678.195000000003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6.5" thickBot="1">
      <c r="A93" s="82" t="s">
        <v>21</v>
      </c>
      <c r="B93" s="79">
        <v>951</v>
      </c>
      <c r="C93" s="79" t="s">
        <v>80</v>
      </c>
      <c r="D93" s="80"/>
      <c r="E93" s="81">
        <f>E94+E96</f>
        <v>18678.195000000003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16.5" thickBot="1">
      <c r="A94" s="5" t="s">
        <v>31</v>
      </c>
      <c r="B94" s="18">
        <v>951</v>
      </c>
      <c r="C94" s="6" t="s">
        <v>81</v>
      </c>
      <c r="D94" s="6"/>
      <c r="E94" s="7">
        <f>E95</f>
        <v>100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32.25" thickBot="1">
      <c r="A95" s="69" t="s">
        <v>82</v>
      </c>
      <c r="B95" s="64">
        <v>951</v>
      </c>
      <c r="C95" s="65" t="s">
        <v>83</v>
      </c>
      <c r="D95" s="65"/>
      <c r="E95" s="68">
        <v>100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19.5" customHeight="1" thickBot="1">
      <c r="A96" s="58" t="s">
        <v>84</v>
      </c>
      <c r="B96" s="18">
        <v>951</v>
      </c>
      <c r="C96" s="6" t="s">
        <v>85</v>
      </c>
      <c r="D96" s="6"/>
      <c r="E96" s="7">
        <f>E97+E99+E98+E100</f>
        <v>18578.195000000003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32.25" thickBot="1">
      <c r="A97" s="63" t="s">
        <v>86</v>
      </c>
      <c r="B97" s="64">
        <v>951</v>
      </c>
      <c r="C97" s="65" t="s">
        <v>87</v>
      </c>
      <c r="D97" s="65"/>
      <c r="E97" s="68">
        <v>10566.674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16.5" thickBot="1">
      <c r="A98" s="66" t="s">
        <v>233</v>
      </c>
      <c r="B98" s="64">
        <v>951</v>
      </c>
      <c r="C98" s="65" t="s">
        <v>234</v>
      </c>
      <c r="D98" s="65"/>
      <c r="E98" s="68">
        <v>54.991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32.25" thickBot="1">
      <c r="A99" s="63" t="s">
        <v>88</v>
      </c>
      <c r="B99" s="64">
        <v>951</v>
      </c>
      <c r="C99" s="65" t="s">
        <v>89</v>
      </c>
      <c r="D99" s="65"/>
      <c r="E99" s="68">
        <v>7946.63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16.5" thickBot="1">
      <c r="A100" s="148" t="s">
        <v>247</v>
      </c>
      <c r="B100" s="64">
        <v>951</v>
      </c>
      <c r="C100" s="65" t="s">
        <v>248</v>
      </c>
      <c r="D100" s="65"/>
      <c r="E100" s="68">
        <v>9.9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2.25" thickBot="1">
      <c r="A101" s="104" t="s">
        <v>228</v>
      </c>
      <c r="B101" s="16">
        <v>951</v>
      </c>
      <c r="C101" s="9" t="s">
        <v>57</v>
      </c>
      <c r="D101" s="9"/>
      <c r="E101" s="10">
        <f>E102</f>
        <v>77.61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1.75" customHeight="1" thickBot="1">
      <c r="A102" s="82" t="s">
        <v>21</v>
      </c>
      <c r="B102" s="79">
        <v>951</v>
      </c>
      <c r="C102" s="79" t="s">
        <v>57</v>
      </c>
      <c r="D102" s="80"/>
      <c r="E102" s="81">
        <f>E103</f>
        <v>77.61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34.5" customHeight="1" thickBot="1">
      <c r="A103" s="63" t="s">
        <v>58</v>
      </c>
      <c r="B103" s="64">
        <v>951</v>
      </c>
      <c r="C103" s="65" t="s">
        <v>59</v>
      </c>
      <c r="D103" s="65"/>
      <c r="E103" s="68">
        <v>77.61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34.5" customHeight="1" thickBot="1">
      <c r="A104" s="104" t="s">
        <v>229</v>
      </c>
      <c r="B104" s="137">
        <v>951</v>
      </c>
      <c r="C104" s="138" t="s">
        <v>196</v>
      </c>
      <c r="D104" s="138"/>
      <c r="E104" s="118">
        <f>E105</f>
        <v>4611.488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23.25" customHeight="1" thickBot="1">
      <c r="A105" s="82" t="s">
        <v>21</v>
      </c>
      <c r="B105" s="139">
        <v>951</v>
      </c>
      <c r="C105" s="140" t="s">
        <v>196</v>
      </c>
      <c r="D105" s="140"/>
      <c r="E105" s="146">
        <f>E106+E107</f>
        <v>4611.488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48.75" customHeight="1" thickBot="1">
      <c r="A106" s="63" t="s">
        <v>195</v>
      </c>
      <c r="B106" s="135">
        <v>951</v>
      </c>
      <c r="C106" s="136" t="s">
        <v>197</v>
      </c>
      <c r="D106" s="136"/>
      <c r="E106" s="117">
        <v>2530.688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7"/>
      <c r="W106" s="78"/>
    </row>
    <row r="107" spans="1:23" ht="48.75" customHeight="1" thickBot="1">
      <c r="A107" s="63" t="s">
        <v>243</v>
      </c>
      <c r="B107" s="135">
        <v>951</v>
      </c>
      <c r="C107" s="136" t="s">
        <v>244</v>
      </c>
      <c r="D107" s="136"/>
      <c r="E107" s="117">
        <v>2080.8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/>
    </row>
    <row r="108" spans="1:23" ht="38.25" thickBot="1">
      <c r="A108" s="94" t="s">
        <v>32</v>
      </c>
      <c r="B108" s="95" t="s">
        <v>3</v>
      </c>
      <c r="C108" s="96" t="s">
        <v>33</v>
      </c>
      <c r="D108" s="96"/>
      <c r="E108" s="119">
        <f>E109+E167</f>
        <v>109211.32447000002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</row>
    <row r="109" spans="1:23" ht="19.5" thickBot="1">
      <c r="A109" s="82" t="s">
        <v>21</v>
      </c>
      <c r="B109" s="79">
        <v>951</v>
      </c>
      <c r="C109" s="79" t="s">
        <v>33</v>
      </c>
      <c r="D109" s="80"/>
      <c r="E109" s="120">
        <f>E110+E111+E116+E120+E123+E124+E138+E140+E144+E153+E157+E159+E161+E163+E165+E148+E118+E122+E142+E146+E151+E155</f>
        <v>104475.71276000002</v>
      </c>
      <c r="F109" s="24" t="e">
        <f>#REF!+#REF!+F138+F140+#REF!+#REF!+#REF!+#REF!+#REF!+#REF!+#REF!+F163</f>
        <v>#REF!</v>
      </c>
      <c r="G109" s="24" t="e">
        <f>#REF!+#REF!+G138+G140+#REF!+#REF!+#REF!+#REF!+#REF!+#REF!+#REF!+G163</f>
        <v>#REF!</v>
      </c>
      <c r="H109" s="24" t="e">
        <f>#REF!+#REF!+H138+H140+#REF!+#REF!+#REF!+#REF!+#REF!+#REF!+#REF!+H163</f>
        <v>#REF!</v>
      </c>
      <c r="I109" s="24" t="e">
        <f>#REF!+#REF!+I138+I140+#REF!+#REF!+#REF!+#REF!+#REF!+#REF!+#REF!+I163</f>
        <v>#REF!</v>
      </c>
      <c r="J109" s="24" t="e">
        <f>#REF!+#REF!+J138+J140+#REF!+#REF!+#REF!+#REF!+#REF!+#REF!+#REF!+J163</f>
        <v>#REF!</v>
      </c>
      <c r="K109" s="24" t="e">
        <f>#REF!+#REF!+K138+K140+#REF!+#REF!+#REF!+#REF!+#REF!+#REF!+#REF!+K163</f>
        <v>#REF!</v>
      </c>
      <c r="L109" s="24" t="e">
        <f>#REF!+#REF!+L138+L140+#REF!+#REF!+#REF!+#REF!+#REF!+#REF!+#REF!+L163</f>
        <v>#REF!</v>
      </c>
      <c r="M109" s="24" t="e">
        <f>#REF!+#REF!+M138+M140+#REF!+#REF!+#REF!+#REF!+#REF!+#REF!+#REF!+M163</f>
        <v>#REF!</v>
      </c>
      <c r="N109" s="24" t="e">
        <f>#REF!+#REF!+N138+N140+#REF!+#REF!+#REF!+#REF!+#REF!+#REF!+#REF!+N163</f>
        <v>#REF!</v>
      </c>
      <c r="O109" s="24" t="e">
        <f>#REF!+#REF!+O138+O140+#REF!+#REF!+#REF!+#REF!+#REF!+#REF!+#REF!+O163</f>
        <v>#REF!</v>
      </c>
      <c r="P109" s="24" t="e">
        <f>#REF!+#REF!+P138+P140+#REF!+#REF!+#REF!+#REF!+#REF!+#REF!+#REF!+P163</f>
        <v>#REF!</v>
      </c>
      <c r="Q109" s="24" t="e">
        <f>#REF!+#REF!+Q138+Q140+#REF!+#REF!+#REF!+#REF!+#REF!+#REF!+#REF!+Q163</f>
        <v>#REF!</v>
      </c>
      <c r="R109" s="24" t="e">
        <f>#REF!+#REF!+R138+R140+#REF!+#REF!+#REF!+#REF!+#REF!+#REF!+#REF!+R163</f>
        <v>#REF!</v>
      </c>
      <c r="S109" s="24" t="e">
        <f>#REF!+#REF!+S138+S140+#REF!+#REF!+#REF!+#REF!+#REF!+#REF!+#REF!+S163</f>
        <v>#REF!</v>
      </c>
      <c r="T109" s="24" t="e">
        <f>#REF!+#REF!+T138+T140+#REF!+#REF!+#REF!+#REF!+#REF!+#REF!+#REF!+T163</f>
        <v>#REF!</v>
      </c>
      <c r="U109" s="24" t="e">
        <f>#REF!+#REF!+U138+U140+#REF!+#REF!+#REF!+#REF!+#REF!+#REF!+#REF!+U163</f>
        <v>#REF!</v>
      </c>
      <c r="V109" s="46" t="e">
        <f>#REF!+#REF!+V138+V140+#REF!+#REF!+#REF!+#REF!+#REF!+#REF!+#REF!+V163</f>
        <v>#REF!</v>
      </c>
      <c r="W109" s="45" t="e">
        <f>V109/E109*100</f>
        <v>#REF!</v>
      </c>
    </row>
    <row r="110" spans="1:23" ht="20.25" customHeight="1" outlineLevel="3" thickBot="1">
      <c r="A110" s="142" t="s">
        <v>35</v>
      </c>
      <c r="B110" s="16">
        <v>951</v>
      </c>
      <c r="C110" s="9" t="s">
        <v>36</v>
      </c>
      <c r="D110" s="9"/>
      <c r="E110" s="10">
        <v>1845.22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47"/>
      <c r="W110" s="45"/>
    </row>
    <row r="111" spans="1:23" ht="49.5" customHeight="1" outlineLevel="5" thickBot="1">
      <c r="A111" s="142" t="s">
        <v>7</v>
      </c>
      <c r="B111" s="16">
        <v>951</v>
      </c>
      <c r="C111" s="9" t="s">
        <v>34</v>
      </c>
      <c r="D111" s="9"/>
      <c r="E111" s="118">
        <f>E112+E113+E114+E115</f>
        <v>3411.87</v>
      </c>
      <c r="F111" s="23">
        <v>1204.8</v>
      </c>
      <c r="G111" s="7">
        <v>1204.8</v>
      </c>
      <c r="H111" s="7">
        <v>1204.8</v>
      </c>
      <c r="I111" s="7">
        <v>1204.8</v>
      </c>
      <c r="J111" s="7">
        <v>1204.8</v>
      </c>
      <c r="K111" s="7">
        <v>1204.8</v>
      </c>
      <c r="L111" s="7">
        <v>1204.8</v>
      </c>
      <c r="M111" s="7">
        <v>1204.8</v>
      </c>
      <c r="N111" s="7">
        <v>1204.8</v>
      </c>
      <c r="O111" s="7">
        <v>1204.8</v>
      </c>
      <c r="P111" s="7">
        <v>1204.8</v>
      </c>
      <c r="Q111" s="7">
        <v>1204.8</v>
      </c>
      <c r="R111" s="7">
        <v>1204.8</v>
      </c>
      <c r="S111" s="7">
        <v>1204.8</v>
      </c>
      <c r="T111" s="7">
        <v>1204.8</v>
      </c>
      <c r="U111" s="33">
        <v>1204.8</v>
      </c>
      <c r="V111" s="49">
        <v>1147.63638</v>
      </c>
      <c r="W111" s="45">
        <f>V111/E111*100</f>
        <v>33.63657994003289</v>
      </c>
    </row>
    <row r="112" spans="1:23" ht="36" customHeight="1" outlineLevel="6" thickBot="1">
      <c r="A112" s="97" t="s">
        <v>185</v>
      </c>
      <c r="B112" s="98">
        <v>951</v>
      </c>
      <c r="C112" s="65" t="s">
        <v>37</v>
      </c>
      <c r="D112" s="65"/>
      <c r="E112" s="117">
        <v>1847.014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50" t="e">
        <f>#REF!</f>
        <v>#REF!</v>
      </c>
      <c r="W112" s="45" t="e">
        <f>V112/E112*100</f>
        <v>#REF!</v>
      </c>
    </row>
    <row r="113" spans="1:23" ht="21.75" customHeight="1" outlineLevel="6" thickBot="1">
      <c r="A113" s="63" t="s">
        <v>38</v>
      </c>
      <c r="B113" s="64">
        <v>951</v>
      </c>
      <c r="C113" s="65" t="s">
        <v>39</v>
      </c>
      <c r="D113" s="65"/>
      <c r="E113" s="117">
        <v>1388.44</v>
      </c>
      <c r="F113" s="41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5"/>
      <c r="W113" s="45"/>
    </row>
    <row r="114" spans="1:23" ht="19.5" customHeight="1" outlineLevel="6" thickBot="1">
      <c r="A114" s="63" t="s">
        <v>186</v>
      </c>
      <c r="B114" s="64">
        <v>951</v>
      </c>
      <c r="C114" s="65" t="s">
        <v>40</v>
      </c>
      <c r="D114" s="65"/>
      <c r="E114" s="117">
        <v>171</v>
      </c>
      <c r="F114" s="41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5"/>
      <c r="W114" s="45"/>
    </row>
    <row r="115" spans="1:23" ht="19.5" customHeight="1" outlineLevel="6" thickBot="1">
      <c r="A115" s="63" t="s">
        <v>177</v>
      </c>
      <c r="B115" s="64">
        <v>951</v>
      </c>
      <c r="C115" s="65" t="s">
        <v>176</v>
      </c>
      <c r="D115" s="65"/>
      <c r="E115" s="117">
        <v>5.416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5"/>
      <c r="W115" s="45"/>
    </row>
    <row r="116" spans="1:23" ht="49.5" customHeight="1" outlineLevel="6" thickBot="1">
      <c r="A116" s="142" t="s">
        <v>8</v>
      </c>
      <c r="B116" s="16">
        <v>951</v>
      </c>
      <c r="C116" s="9" t="s">
        <v>34</v>
      </c>
      <c r="D116" s="9"/>
      <c r="E116" s="10">
        <f>E117</f>
        <v>7655.647</v>
      </c>
      <c r="F116" s="23">
        <v>96</v>
      </c>
      <c r="G116" s="7">
        <v>96</v>
      </c>
      <c r="H116" s="7">
        <v>96</v>
      </c>
      <c r="I116" s="7">
        <v>96</v>
      </c>
      <c r="J116" s="7">
        <v>96</v>
      </c>
      <c r="K116" s="7">
        <v>96</v>
      </c>
      <c r="L116" s="7">
        <v>96</v>
      </c>
      <c r="M116" s="7">
        <v>96</v>
      </c>
      <c r="N116" s="7">
        <v>96</v>
      </c>
      <c r="O116" s="7">
        <v>96</v>
      </c>
      <c r="P116" s="7">
        <v>96</v>
      </c>
      <c r="Q116" s="7">
        <v>96</v>
      </c>
      <c r="R116" s="7">
        <v>96</v>
      </c>
      <c r="S116" s="7">
        <v>96</v>
      </c>
      <c r="T116" s="7">
        <v>96</v>
      </c>
      <c r="U116" s="33">
        <v>96</v>
      </c>
      <c r="V116" s="49">
        <v>141</v>
      </c>
      <c r="W116" s="45">
        <f>V116/E116*100</f>
        <v>1.8417777099701698</v>
      </c>
    </row>
    <row r="117" spans="1:23" ht="37.5" customHeight="1" outlineLevel="3" thickBot="1">
      <c r="A117" s="97" t="s">
        <v>179</v>
      </c>
      <c r="B117" s="64">
        <v>951</v>
      </c>
      <c r="C117" s="65" t="s">
        <v>37</v>
      </c>
      <c r="D117" s="65"/>
      <c r="E117" s="68">
        <v>7655.647</v>
      </c>
      <c r="F117" s="27" t="e">
        <f>#REF!</f>
        <v>#REF!</v>
      </c>
      <c r="G117" s="27" t="e">
        <f>#REF!</f>
        <v>#REF!</v>
      </c>
      <c r="H117" s="27" t="e">
        <f>#REF!</f>
        <v>#REF!</v>
      </c>
      <c r="I117" s="27" t="e">
        <f>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</f>
        <v>#REF!</v>
      </c>
      <c r="N117" s="27" t="e">
        <f>#REF!</f>
        <v>#REF!</v>
      </c>
      <c r="O117" s="27" t="e">
        <f>#REF!</f>
        <v>#REF!</v>
      </c>
      <c r="P117" s="27" t="e">
        <f>#REF!</f>
        <v>#REF!</v>
      </c>
      <c r="Q117" s="27" t="e">
        <f>#REF!</f>
        <v>#REF!</v>
      </c>
      <c r="R117" s="27" t="e">
        <f>#REF!</f>
        <v>#REF!</v>
      </c>
      <c r="S117" s="27" t="e">
        <f>#REF!</f>
        <v>#REF!</v>
      </c>
      <c r="T117" s="27" t="e">
        <f>#REF!</f>
        <v>#REF!</v>
      </c>
      <c r="U117" s="27" t="e">
        <f>#REF!</f>
        <v>#REF!</v>
      </c>
      <c r="V117" s="51" t="e">
        <f>#REF!</f>
        <v>#REF!</v>
      </c>
      <c r="W117" s="45" t="e">
        <f>V117/E117*100</f>
        <v>#REF!</v>
      </c>
    </row>
    <row r="118" spans="1:23" ht="18.75" customHeight="1" outlineLevel="3" thickBot="1">
      <c r="A118" s="8" t="s">
        <v>168</v>
      </c>
      <c r="B118" s="16">
        <v>951</v>
      </c>
      <c r="C118" s="9" t="s">
        <v>34</v>
      </c>
      <c r="D118" s="9"/>
      <c r="E118" s="10">
        <f>E119</f>
        <v>19.8</v>
      </c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45"/>
    </row>
    <row r="119" spans="1:23" ht="33" customHeight="1" outlineLevel="3" thickBot="1">
      <c r="A119" s="63" t="s">
        <v>169</v>
      </c>
      <c r="B119" s="64">
        <v>951</v>
      </c>
      <c r="C119" s="65" t="s">
        <v>170</v>
      </c>
      <c r="D119" s="65"/>
      <c r="E119" s="68">
        <v>19.8</v>
      </c>
      <c r="F119" s="11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45"/>
    </row>
    <row r="120" spans="1:23" ht="33" customHeight="1" outlineLevel="5" thickBot="1">
      <c r="A120" s="142" t="s">
        <v>9</v>
      </c>
      <c r="B120" s="16">
        <v>951</v>
      </c>
      <c r="C120" s="9" t="s">
        <v>34</v>
      </c>
      <c r="D120" s="9"/>
      <c r="E120" s="10">
        <f>E121</f>
        <v>5254.29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5"/>
      <c r="W120" s="45"/>
    </row>
    <row r="121" spans="1:23" ht="32.25" outlineLevel="4" thickBot="1">
      <c r="A121" s="97" t="s">
        <v>180</v>
      </c>
      <c r="B121" s="64">
        <v>951</v>
      </c>
      <c r="C121" s="65" t="s">
        <v>37</v>
      </c>
      <c r="D121" s="65"/>
      <c r="E121" s="68">
        <v>5254.29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48" t="e">
        <f>#REF!</f>
        <v>#REF!</v>
      </c>
      <c r="W121" s="45" t="e">
        <f>V121/E121*100</f>
        <v>#REF!</v>
      </c>
    </row>
    <row r="122" spans="1:23" ht="16.5" outlineLevel="4" thickBot="1">
      <c r="A122" s="154" t="s">
        <v>198</v>
      </c>
      <c r="B122" s="16">
        <v>951</v>
      </c>
      <c r="C122" s="9" t="s">
        <v>199</v>
      </c>
      <c r="D122" s="9"/>
      <c r="E122" s="10">
        <v>720.33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141"/>
      <c r="W122" s="45"/>
    </row>
    <row r="123" spans="1:23" ht="32.25" outlineLevel="5" thickBot="1">
      <c r="A123" s="142" t="s">
        <v>41</v>
      </c>
      <c r="B123" s="16">
        <v>951</v>
      </c>
      <c r="C123" s="9" t="s">
        <v>42</v>
      </c>
      <c r="D123" s="9"/>
      <c r="E123" s="10">
        <v>200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3"/>
      <c r="V123" s="49">
        <v>0</v>
      </c>
      <c r="W123" s="45">
        <f>V123/E123*100</f>
        <v>0</v>
      </c>
    </row>
    <row r="124" spans="1:23" ht="16.5" outlineLevel="3" thickBot="1">
      <c r="A124" s="142" t="s">
        <v>10</v>
      </c>
      <c r="B124" s="16">
        <v>951</v>
      </c>
      <c r="C124" s="9" t="s">
        <v>34</v>
      </c>
      <c r="D124" s="9"/>
      <c r="E124" s="118">
        <f>E125+E127+E128+E131+E135+E136+E137+E130+E129+E126+E133+E134+E132</f>
        <v>58221.308959999995</v>
      </c>
      <c r="F124" s="27" t="e">
        <f>#REF!+#REF!</f>
        <v>#REF!</v>
      </c>
      <c r="G124" s="27" t="e">
        <f>#REF!+#REF!</f>
        <v>#REF!</v>
      </c>
      <c r="H124" s="27" t="e">
        <f>#REF!+#REF!</f>
        <v>#REF!</v>
      </c>
      <c r="I124" s="27" t="e">
        <f>#REF!+#REF!</f>
        <v>#REF!</v>
      </c>
      <c r="J124" s="27" t="e">
        <f>#REF!+#REF!</f>
        <v>#REF!</v>
      </c>
      <c r="K124" s="27" t="e">
        <f>#REF!+#REF!</f>
        <v>#REF!</v>
      </c>
      <c r="L124" s="27" t="e">
        <f>#REF!+#REF!</f>
        <v>#REF!</v>
      </c>
      <c r="M124" s="27" t="e">
        <f>#REF!+#REF!</f>
        <v>#REF!</v>
      </c>
      <c r="N124" s="27" t="e">
        <f>#REF!+#REF!</f>
        <v>#REF!</v>
      </c>
      <c r="O124" s="27" t="e">
        <f>#REF!+#REF!</f>
        <v>#REF!</v>
      </c>
      <c r="P124" s="27" t="e">
        <f>#REF!+#REF!</f>
        <v>#REF!</v>
      </c>
      <c r="Q124" s="27" t="e">
        <f>#REF!+#REF!</f>
        <v>#REF!</v>
      </c>
      <c r="R124" s="27" t="e">
        <f>#REF!+#REF!</f>
        <v>#REF!</v>
      </c>
      <c r="S124" s="27" t="e">
        <f>#REF!+#REF!</f>
        <v>#REF!</v>
      </c>
      <c r="T124" s="27" t="e">
        <f>#REF!+#REF!</f>
        <v>#REF!</v>
      </c>
      <c r="U124" s="27" t="e">
        <f>#REF!+#REF!</f>
        <v>#REF!</v>
      </c>
      <c r="V124" s="53" t="e">
        <f>#REF!+#REF!</f>
        <v>#REF!</v>
      </c>
      <c r="W124" s="45" t="e">
        <f>V124/E124*100</f>
        <v>#REF!</v>
      </c>
    </row>
    <row r="125" spans="1:23" ht="19.5" customHeight="1" outlineLevel="5" thickBot="1">
      <c r="A125" s="63" t="s">
        <v>11</v>
      </c>
      <c r="B125" s="64">
        <v>951</v>
      </c>
      <c r="C125" s="65" t="s">
        <v>162</v>
      </c>
      <c r="D125" s="65"/>
      <c r="E125" s="150">
        <v>1428.45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5" thickBot="1">
      <c r="A126" s="63" t="s">
        <v>237</v>
      </c>
      <c r="B126" s="64">
        <v>951</v>
      </c>
      <c r="C126" s="65" t="s">
        <v>238</v>
      </c>
      <c r="D126" s="65"/>
      <c r="E126" s="150">
        <v>1189.909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32.25" outlineLevel="5" thickBot="1">
      <c r="A127" s="97" t="s">
        <v>180</v>
      </c>
      <c r="B127" s="64">
        <v>951</v>
      </c>
      <c r="C127" s="65" t="s">
        <v>37</v>
      </c>
      <c r="D127" s="65"/>
      <c r="E127" s="150">
        <v>15185.65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3"/>
      <c r="V127" s="49">
        <v>9539.0701</v>
      </c>
      <c r="W127" s="45">
        <f>V127/E127*100</f>
        <v>62.81634371923494</v>
      </c>
    </row>
    <row r="128" spans="1:23" ht="33.75" customHeight="1" outlineLevel="4" thickBot="1">
      <c r="A128" s="63" t="s">
        <v>43</v>
      </c>
      <c r="B128" s="64">
        <v>951</v>
      </c>
      <c r="C128" s="65" t="s">
        <v>44</v>
      </c>
      <c r="D128" s="65"/>
      <c r="E128" s="150">
        <v>249</v>
      </c>
      <c r="F128" s="28" t="e">
        <f>#REF!</f>
        <v>#REF!</v>
      </c>
      <c r="G128" s="28" t="e">
        <f>#REF!</f>
        <v>#REF!</v>
      </c>
      <c r="H128" s="28" t="e">
        <f>#REF!</f>
        <v>#REF!</v>
      </c>
      <c r="I128" s="28" t="e">
        <f>#REF!</f>
        <v>#REF!</v>
      </c>
      <c r="J128" s="28" t="e">
        <f>#REF!</f>
        <v>#REF!</v>
      </c>
      <c r="K128" s="28" t="e">
        <f>#REF!</f>
        <v>#REF!</v>
      </c>
      <c r="L128" s="28" t="e">
        <f>#REF!</f>
        <v>#REF!</v>
      </c>
      <c r="M128" s="28" t="e">
        <f>#REF!</f>
        <v>#REF!</v>
      </c>
      <c r="N128" s="28" t="e">
        <f>#REF!</f>
        <v>#REF!</v>
      </c>
      <c r="O128" s="28" t="e">
        <f>#REF!</f>
        <v>#REF!</v>
      </c>
      <c r="P128" s="28" t="e">
        <f>#REF!</f>
        <v>#REF!</v>
      </c>
      <c r="Q128" s="28" t="e">
        <f>#REF!</f>
        <v>#REF!</v>
      </c>
      <c r="R128" s="28" t="e">
        <f>#REF!</f>
        <v>#REF!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52" t="e">
        <f>#REF!</f>
        <v>#REF!</v>
      </c>
      <c r="W128" s="45" t="e">
        <f>V128/E128*100</f>
        <v>#REF!</v>
      </c>
    </row>
    <row r="129" spans="1:23" ht="19.5" customHeight="1" outlineLevel="4" thickBot="1">
      <c r="A129" s="63" t="s">
        <v>177</v>
      </c>
      <c r="B129" s="64">
        <v>951</v>
      </c>
      <c r="C129" s="65" t="s">
        <v>176</v>
      </c>
      <c r="D129" s="65"/>
      <c r="E129" s="155">
        <v>973.03256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  <c r="W129" s="45"/>
    </row>
    <row r="130" spans="1:23" ht="33.75" customHeight="1" outlineLevel="4" thickBot="1">
      <c r="A130" s="63" t="s">
        <v>163</v>
      </c>
      <c r="B130" s="64">
        <v>951</v>
      </c>
      <c r="C130" s="65" t="s">
        <v>164</v>
      </c>
      <c r="D130" s="65"/>
      <c r="E130" s="150">
        <v>2915.65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9"/>
      <c r="W130" s="45"/>
    </row>
    <row r="131" spans="1:23" ht="32.25" outlineLevel="5" thickBot="1">
      <c r="A131" s="63" t="s">
        <v>45</v>
      </c>
      <c r="B131" s="64">
        <v>951</v>
      </c>
      <c r="C131" s="65" t="s">
        <v>46</v>
      </c>
      <c r="D131" s="65"/>
      <c r="E131" s="150">
        <v>23944.71374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3"/>
      <c r="V131" s="49">
        <v>1067.9833</v>
      </c>
      <c r="W131" s="45">
        <f>V131/E131*100</f>
        <v>4.460204918699522</v>
      </c>
    </row>
    <row r="132" spans="1:23" ht="32.25" outlineLevel="5" thickBot="1">
      <c r="A132" s="147" t="s">
        <v>245</v>
      </c>
      <c r="B132" s="64">
        <v>951</v>
      </c>
      <c r="C132" s="65" t="s">
        <v>246</v>
      </c>
      <c r="D132" s="65"/>
      <c r="E132" s="150">
        <v>2172.2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5" thickBot="1">
      <c r="A133" s="63" t="s">
        <v>239</v>
      </c>
      <c r="B133" s="64">
        <v>951</v>
      </c>
      <c r="C133" s="65" t="s">
        <v>240</v>
      </c>
      <c r="D133" s="65"/>
      <c r="E133" s="155">
        <v>7130.39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5"/>
      <c r="W133" s="45"/>
    </row>
    <row r="134" spans="1:23" ht="32.25" outlineLevel="5" thickBot="1">
      <c r="A134" s="63" t="s">
        <v>241</v>
      </c>
      <c r="B134" s="64">
        <v>951</v>
      </c>
      <c r="C134" s="65" t="s">
        <v>242</v>
      </c>
      <c r="D134" s="65"/>
      <c r="E134" s="151">
        <v>838.91366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5"/>
      <c r="W134" s="45"/>
    </row>
    <row r="135" spans="1:23" ht="32.25" outlineLevel="6" thickBot="1">
      <c r="A135" s="69" t="s">
        <v>47</v>
      </c>
      <c r="B135" s="64">
        <v>951</v>
      </c>
      <c r="C135" s="65" t="s">
        <v>48</v>
      </c>
      <c r="D135" s="65"/>
      <c r="E135" s="150">
        <v>1003.4</v>
      </c>
      <c r="F135" s="6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5"/>
      <c r="W135" s="45"/>
    </row>
    <row r="136" spans="1:23" ht="34.5" customHeight="1" outlineLevel="6" thickBot="1">
      <c r="A136" s="69" t="s">
        <v>49</v>
      </c>
      <c r="B136" s="64">
        <v>951</v>
      </c>
      <c r="C136" s="65" t="s">
        <v>50</v>
      </c>
      <c r="D136" s="65"/>
      <c r="E136" s="150">
        <v>538</v>
      </c>
      <c r="F136" s="6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5"/>
      <c r="W136" s="45"/>
    </row>
    <row r="137" spans="1:23" ht="34.5" customHeight="1" outlineLevel="6" thickBot="1">
      <c r="A137" s="69" t="s">
        <v>51</v>
      </c>
      <c r="B137" s="64">
        <v>951</v>
      </c>
      <c r="C137" s="65" t="s">
        <v>52</v>
      </c>
      <c r="D137" s="65"/>
      <c r="E137" s="150">
        <v>652</v>
      </c>
      <c r="F137" s="6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5"/>
      <c r="W137" s="45"/>
    </row>
    <row r="138" spans="1:23" ht="18" customHeight="1" outlineLevel="6" thickBot="1">
      <c r="A138" s="153" t="s">
        <v>26</v>
      </c>
      <c r="B138" s="16">
        <v>951</v>
      </c>
      <c r="C138" s="9" t="s">
        <v>34</v>
      </c>
      <c r="D138" s="71" t="s">
        <v>3</v>
      </c>
      <c r="E138" s="26">
        <f>E139</f>
        <v>1508.8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4" t="e">
        <f>#REF!+#REF!</f>
        <v>#REF!</v>
      </c>
      <c r="W138" s="45" t="e">
        <f aca="true" t="shared" si="0" ref="W138:W154">V138/E138*100</f>
        <v>#REF!</v>
      </c>
    </row>
    <row r="139" spans="1:23" ht="33.75" customHeight="1" outlineLevel="4" thickBot="1">
      <c r="A139" s="99" t="s">
        <v>16</v>
      </c>
      <c r="B139" s="64">
        <v>951</v>
      </c>
      <c r="C139" s="65" t="s">
        <v>60</v>
      </c>
      <c r="D139" s="70" t="s">
        <v>3</v>
      </c>
      <c r="E139" s="100">
        <v>1508.8</v>
      </c>
      <c r="F139" s="28" t="e">
        <f>#REF!</f>
        <v>#REF!</v>
      </c>
      <c r="G139" s="28" t="e">
        <f>#REF!</f>
        <v>#REF!</v>
      </c>
      <c r="H139" s="28" t="e">
        <f>#REF!</f>
        <v>#REF!</v>
      </c>
      <c r="I139" s="28" t="e">
        <f>#REF!</f>
        <v>#REF!</v>
      </c>
      <c r="J139" s="28" t="e">
        <f>#REF!</f>
        <v>#REF!</v>
      </c>
      <c r="K139" s="28" t="e">
        <f>#REF!</f>
        <v>#REF!</v>
      </c>
      <c r="L139" s="28" t="e">
        <f>#REF!</f>
        <v>#REF!</v>
      </c>
      <c r="M139" s="28" t="e">
        <f>#REF!</f>
        <v>#REF!</v>
      </c>
      <c r="N139" s="28" t="e">
        <f>#REF!</f>
        <v>#REF!</v>
      </c>
      <c r="O139" s="28" t="e">
        <f>#REF!</f>
        <v>#REF!</v>
      </c>
      <c r="P139" s="28" t="e">
        <f>#REF!</f>
        <v>#REF!</v>
      </c>
      <c r="Q139" s="28" t="e">
        <f>#REF!</f>
        <v>#REF!</v>
      </c>
      <c r="R139" s="28" t="e">
        <f>#REF!</f>
        <v>#REF!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52" t="e">
        <f>#REF!</f>
        <v>#REF!</v>
      </c>
      <c r="W139" s="45" t="e">
        <f t="shared" si="0"/>
        <v>#REF!</v>
      </c>
    </row>
    <row r="140" spans="1:23" ht="33" customHeight="1" outlineLevel="6" thickBot="1">
      <c r="A140" s="142" t="s">
        <v>12</v>
      </c>
      <c r="B140" s="16">
        <v>951</v>
      </c>
      <c r="C140" s="9" t="s">
        <v>34</v>
      </c>
      <c r="D140" s="9"/>
      <c r="E140" s="10">
        <f>E141</f>
        <v>0</v>
      </c>
      <c r="F140" s="25" t="e">
        <f>#REF!+#REF!</f>
        <v>#REF!</v>
      </c>
      <c r="G140" s="25" t="e">
        <f>#REF!+#REF!</f>
        <v>#REF!</v>
      </c>
      <c r="H140" s="25" t="e">
        <f>#REF!+#REF!</f>
        <v>#REF!</v>
      </c>
      <c r="I140" s="25" t="e">
        <f>#REF!+#REF!</f>
        <v>#REF!</v>
      </c>
      <c r="J140" s="25" t="e">
        <f>#REF!+#REF!</f>
        <v>#REF!</v>
      </c>
      <c r="K140" s="25" t="e">
        <f>#REF!+#REF!</f>
        <v>#REF!</v>
      </c>
      <c r="L140" s="25" t="e">
        <f>#REF!+#REF!</f>
        <v>#REF!</v>
      </c>
      <c r="M140" s="25" t="e">
        <f>#REF!+#REF!</f>
        <v>#REF!</v>
      </c>
      <c r="N140" s="25" t="e">
        <f>#REF!+#REF!</f>
        <v>#REF!</v>
      </c>
      <c r="O140" s="25" t="e">
        <f>#REF!+#REF!</f>
        <v>#REF!</v>
      </c>
      <c r="P140" s="25" t="e">
        <f>#REF!+#REF!</f>
        <v>#REF!</v>
      </c>
      <c r="Q140" s="25" t="e">
        <f>#REF!+#REF!</f>
        <v>#REF!</v>
      </c>
      <c r="R140" s="25" t="e">
        <f>#REF!+#REF!</f>
        <v>#REF!</v>
      </c>
      <c r="S140" s="25" t="e">
        <f>#REF!+#REF!</f>
        <v>#REF!</v>
      </c>
      <c r="T140" s="25" t="e">
        <f>#REF!+#REF!</f>
        <v>#REF!</v>
      </c>
      <c r="U140" s="25" t="e">
        <f>#REF!+#REF!</f>
        <v>#REF!</v>
      </c>
      <c r="V140" s="54" t="e">
        <f>#REF!+#REF!</f>
        <v>#REF!</v>
      </c>
      <c r="W140" s="45" t="e">
        <f t="shared" si="0"/>
        <v>#REF!</v>
      </c>
    </row>
    <row r="141" spans="1:23" ht="48" outlineLevel="6" thickBot="1">
      <c r="A141" s="63" t="s">
        <v>61</v>
      </c>
      <c r="B141" s="64">
        <v>951</v>
      </c>
      <c r="C141" s="65" t="s">
        <v>62</v>
      </c>
      <c r="D141" s="65"/>
      <c r="E141" s="68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0</v>
      </c>
      <c r="W141" s="45" t="e">
        <f t="shared" si="0"/>
        <v>#DIV/0!</v>
      </c>
    </row>
    <row r="142" spans="1:23" ht="16.5" outlineLevel="6" thickBot="1">
      <c r="A142" s="142" t="s">
        <v>200</v>
      </c>
      <c r="B142" s="16">
        <v>951</v>
      </c>
      <c r="C142" s="9" t="s">
        <v>34</v>
      </c>
      <c r="D142" s="9"/>
      <c r="E142" s="10">
        <f>E143</f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outlineLevel="6" thickBot="1">
      <c r="A143" s="63" t="s">
        <v>201</v>
      </c>
      <c r="B143" s="64">
        <v>951</v>
      </c>
      <c r="C143" s="65" t="s">
        <v>202</v>
      </c>
      <c r="D143" s="65"/>
      <c r="E143" s="68">
        <v>400.96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16.5" outlineLevel="5" thickBot="1">
      <c r="A144" s="8" t="s">
        <v>13</v>
      </c>
      <c r="B144" s="16">
        <v>951</v>
      </c>
      <c r="C144" s="9" t="s">
        <v>34</v>
      </c>
      <c r="D144" s="9"/>
      <c r="E144" s="10">
        <f>E145</f>
        <v>400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>
        <v>110.26701</v>
      </c>
      <c r="W144" s="45">
        <f t="shared" si="0"/>
        <v>27.566752500000003</v>
      </c>
    </row>
    <row r="145" spans="1:23" ht="33" customHeight="1" outlineLevel="5" thickBot="1">
      <c r="A145" s="69" t="s">
        <v>66</v>
      </c>
      <c r="B145" s="64">
        <v>951</v>
      </c>
      <c r="C145" s="65" t="s">
        <v>67</v>
      </c>
      <c r="D145" s="65"/>
      <c r="E145" s="68">
        <v>400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2639.87191</v>
      </c>
      <c r="W145" s="45">
        <f t="shared" si="0"/>
        <v>659.9679775</v>
      </c>
    </row>
    <row r="146" spans="1:23" ht="22.5" customHeight="1" outlineLevel="5" thickBot="1">
      <c r="A146" s="142" t="s">
        <v>203</v>
      </c>
      <c r="B146" s="16">
        <v>951</v>
      </c>
      <c r="C146" s="9" t="s">
        <v>206</v>
      </c>
      <c r="D146" s="9"/>
      <c r="E146" s="10">
        <f>E147</f>
        <v>1154.554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0.25" customHeight="1" outlineLevel="5" thickBot="1">
      <c r="A147" s="143" t="s">
        <v>204</v>
      </c>
      <c r="B147" s="64">
        <v>951</v>
      </c>
      <c r="C147" s="65" t="s">
        <v>206</v>
      </c>
      <c r="D147" s="65"/>
      <c r="E147" s="68">
        <v>1154.554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8" t="s">
        <v>148</v>
      </c>
      <c r="B148" s="16">
        <v>951</v>
      </c>
      <c r="C148" s="9" t="s">
        <v>34</v>
      </c>
      <c r="D148" s="9"/>
      <c r="E148" s="10">
        <f>E149+E150</f>
        <v>17.11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53.25" customHeight="1" outlineLevel="5" thickBot="1">
      <c r="A149" s="69" t="s">
        <v>149</v>
      </c>
      <c r="B149" s="64">
        <v>951</v>
      </c>
      <c r="C149" s="65" t="s">
        <v>150</v>
      </c>
      <c r="D149" s="65"/>
      <c r="E149" s="68">
        <v>0.36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24" customHeight="1" outlineLevel="5" thickBot="1">
      <c r="A150" s="63" t="s">
        <v>205</v>
      </c>
      <c r="B150" s="64">
        <v>951</v>
      </c>
      <c r="C150" s="65" t="s">
        <v>207</v>
      </c>
      <c r="D150" s="65"/>
      <c r="E150" s="68">
        <v>16.75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152" t="s">
        <v>191</v>
      </c>
      <c r="B151" s="132" t="s">
        <v>159</v>
      </c>
      <c r="C151" s="132" t="s">
        <v>34</v>
      </c>
      <c r="D151" s="133"/>
      <c r="E151" s="145">
        <f>E152</f>
        <v>13.742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63" t="s">
        <v>177</v>
      </c>
      <c r="B152" s="130" t="s">
        <v>159</v>
      </c>
      <c r="C152" s="130" t="s">
        <v>176</v>
      </c>
      <c r="D152" s="131"/>
      <c r="E152" s="144">
        <v>13.742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19.5" outlineLevel="6" thickBot="1">
      <c r="A153" s="142" t="s">
        <v>14</v>
      </c>
      <c r="B153" s="16">
        <v>951</v>
      </c>
      <c r="C153" s="9" t="s">
        <v>4</v>
      </c>
      <c r="D153" s="9"/>
      <c r="E153" s="118">
        <f>E154</f>
        <v>1346.917</v>
      </c>
      <c r="F153" s="2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1"/>
      <c r="V153" s="49">
        <v>0</v>
      </c>
      <c r="W153" s="45">
        <f t="shared" si="0"/>
        <v>0</v>
      </c>
    </row>
    <row r="154" spans="1:23" ht="32.25" outlineLevel="6" thickBot="1">
      <c r="A154" s="97" t="s">
        <v>179</v>
      </c>
      <c r="B154" s="98">
        <v>951</v>
      </c>
      <c r="C154" s="65" t="s">
        <v>37</v>
      </c>
      <c r="D154" s="65"/>
      <c r="E154" s="117">
        <v>1346.917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50" t="e">
        <f>#REF!</f>
        <v>#REF!</v>
      </c>
      <c r="W154" s="45" t="e">
        <f t="shared" si="0"/>
        <v>#REF!</v>
      </c>
    </row>
    <row r="155" spans="1:23" ht="24" customHeight="1" outlineLevel="5" thickBot="1">
      <c r="A155" s="152" t="s">
        <v>251</v>
      </c>
      <c r="B155" s="132" t="s">
        <v>159</v>
      </c>
      <c r="C155" s="132" t="s">
        <v>34</v>
      </c>
      <c r="D155" s="133"/>
      <c r="E155" s="145">
        <f>E156</f>
        <v>11.1238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3" t="s">
        <v>177</v>
      </c>
      <c r="B156" s="130" t="s">
        <v>159</v>
      </c>
      <c r="C156" s="130" t="s">
        <v>176</v>
      </c>
      <c r="D156" s="131"/>
      <c r="E156" s="144">
        <v>11.1238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9.5" outlineLevel="6" thickBot="1">
      <c r="A157" s="142" t="s">
        <v>15</v>
      </c>
      <c r="B157" s="16">
        <v>951</v>
      </c>
      <c r="C157" s="9" t="s">
        <v>34</v>
      </c>
      <c r="D157" s="9"/>
      <c r="E157" s="10">
        <f>E158</f>
        <v>644.69</v>
      </c>
      <c r="F157" s="5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55"/>
      <c r="W157" s="45"/>
    </row>
    <row r="158" spans="1:23" ht="32.25" outlineLevel="6" thickBot="1">
      <c r="A158" s="63" t="s">
        <v>99</v>
      </c>
      <c r="B158" s="64">
        <v>951</v>
      </c>
      <c r="C158" s="65" t="s">
        <v>100</v>
      </c>
      <c r="D158" s="65"/>
      <c r="E158" s="68">
        <v>644.69</v>
      </c>
      <c r="F158" s="27" t="e">
        <f>#REF!</f>
        <v>#REF!</v>
      </c>
      <c r="G158" s="27" t="e">
        <f>#REF!</f>
        <v>#REF!</v>
      </c>
      <c r="H158" s="27" t="e">
        <f>#REF!</f>
        <v>#REF!</v>
      </c>
      <c r="I158" s="27" t="e">
        <f>#REF!</f>
        <v>#REF!</v>
      </c>
      <c r="J158" s="27" t="e">
        <f>#REF!</f>
        <v>#REF!</v>
      </c>
      <c r="K158" s="27" t="e">
        <f>#REF!</f>
        <v>#REF!</v>
      </c>
      <c r="L158" s="27" t="e">
        <f>#REF!</f>
        <v>#REF!</v>
      </c>
      <c r="M158" s="27" t="e">
        <f>#REF!</f>
        <v>#REF!</v>
      </c>
      <c r="N158" s="27" t="e">
        <f>#REF!</f>
        <v>#REF!</v>
      </c>
      <c r="O158" s="27" t="e">
        <f>#REF!</f>
        <v>#REF!</v>
      </c>
      <c r="P158" s="27" t="e">
        <f>#REF!</f>
        <v>#REF!</v>
      </c>
      <c r="Q158" s="27" t="e">
        <f>#REF!</f>
        <v>#REF!</v>
      </c>
      <c r="R158" s="27" t="e">
        <f>#REF!</f>
        <v>#REF!</v>
      </c>
      <c r="S158" s="27" t="e">
        <f>#REF!</f>
        <v>#REF!</v>
      </c>
      <c r="T158" s="27" t="e">
        <f>#REF!</f>
        <v>#REF!</v>
      </c>
      <c r="U158" s="27" t="e">
        <f>#REF!</f>
        <v>#REF!</v>
      </c>
      <c r="V158" s="51" t="e">
        <f>#REF!</f>
        <v>#REF!</v>
      </c>
      <c r="W158" s="45" t="e">
        <f aca="true" t="shared" si="1" ref="W158:W164">V158/E158*100</f>
        <v>#REF!</v>
      </c>
    </row>
    <row r="159" spans="1:23" ht="32.25" outlineLevel="6" thickBot="1">
      <c r="A159" s="142" t="s">
        <v>19</v>
      </c>
      <c r="B159" s="16">
        <v>951</v>
      </c>
      <c r="C159" s="9" t="s">
        <v>34</v>
      </c>
      <c r="D159" s="9"/>
      <c r="E159" s="10">
        <f>E160</f>
        <v>1900</v>
      </c>
      <c r="F159" s="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48" t="e">
        <f>#REF!</f>
        <v>#REF!</v>
      </c>
      <c r="W159" s="45" t="e">
        <f t="shared" si="1"/>
        <v>#REF!</v>
      </c>
    </row>
    <row r="160" spans="1:23" ht="32.25" customHeight="1" outlineLevel="6" thickBot="1">
      <c r="A160" s="69" t="s">
        <v>107</v>
      </c>
      <c r="B160" s="64">
        <v>951</v>
      </c>
      <c r="C160" s="65" t="s">
        <v>108</v>
      </c>
      <c r="D160" s="65"/>
      <c r="E160" s="68">
        <v>1900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 t="shared" si="1"/>
        <v>#REF!</v>
      </c>
    </row>
    <row r="161" spans="1:23" ht="18.75" customHeight="1" outlineLevel="6" thickBot="1">
      <c r="A161" s="142" t="s">
        <v>24</v>
      </c>
      <c r="B161" s="16">
        <v>951</v>
      </c>
      <c r="C161" s="9" t="s">
        <v>34</v>
      </c>
      <c r="D161" s="9"/>
      <c r="E161" s="10">
        <f>E162</f>
        <v>9.35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"/>
      <c r="V161" s="49">
        <v>48.715</v>
      </c>
      <c r="W161" s="45">
        <f t="shared" si="1"/>
        <v>521.0160427807488</v>
      </c>
    </row>
    <row r="162" spans="1:23" ht="48.75" customHeight="1" outlineLevel="6" thickBot="1">
      <c r="A162" s="63" t="s">
        <v>109</v>
      </c>
      <c r="B162" s="64">
        <v>951</v>
      </c>
      <c r="C162" s="65" t="s">
        <v>110</v>
      </c>
      <c r="D162" s="65"/>
      <c r="E162" s="68">
        <v>9.35</v>
      </c>
      <c r="F162" s="26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 t="shared" si="1"/>
        <v>#REF!</v>
      </c>
    </row>
    <row r="163" spans="1:23" ht="18" customHeight="1" outlineLevel="6" thickBot="1">
      <c r="A163" s="142" t="s">
        <v>111</v>
      </c>
      <c r="B163" s="16">
        <v>951</v>
      </c>
      <c r="C163" s="9" t="s">
        <v>34</v>
      </c>
      <c r="D163" s="9"/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4" t="e">
        <f>#REF!</f>
        <v>#REF!</v>
      </c>
      <c r="W163" s="45" t="e">
        <f t="shared" si="1"/>
        <v>#REF!</v>
      </c>
    </row>
    <row r="164" spans="1:23" ht="32.25" outlineLevel="6" thickBot="1">
      <c r="A164" s="63" t="s">
        <v>112</v>
      </c>
      <c r="B164" s="64">
        <v>951</v>
      </c>
      <c r="C164" s="65" t="s">
        <v>113</v>
      </c>
      <c r="D164" s="65"/>
      <c r="E164" s="68">
        <v>100</v>
      </c>
      <c r="F164" s="28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52" t="e">
        <f>#REF!</f>
        <v>#REF!</v>
      </c>
      <c r="W164" s="45" t="e">
        <f t="shared" si="1"/>
        <v>#REF!</v>
      </c>
    </row>
    <row r="165" spans="1:23" ht="33.75" customHeight="1" outlineLevel="6" thickBot="1">
      <c r="A165" s="142" t="s">
        <v>25</v>
      </c>
      <c r="B165" s="16">
        <v>951</v>
      </c>
      <c r="C165" s="9" t="s">
        <v>34</v>
      </c>
      <c r="D165" s="9"/>
      <c r="E165" s="10">
        <f>E166</f>
        <v>19640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9"/>
      <c r="W165" s="45"/>
    </row>
    <row r="166" spans="1:23" ht="33.75" customHeight="1" outlineLevel="6" thickBot="1">
      <c r="A166" s="63" t="s">
        <v>114</v>
      </c>
      <c r="B166" s="64">
        <v>951</v>
      </c>
      <c r="C166" s="65" t="s">
        <v>115</v>
      </c>
      <c r="D166" s="65"/>
      <c r="E166" s="68">
        <v>19640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9"/>
      <c r="W166" s="45"/>
    </row>
    <row r="167" spans="1:23" ht="26.25" outlineLevel="6" thickBot="1">
      <c r="A167" s="82" t="s">
        <v>23</v>
      </c>
      <c r="B167" s="79" t="s">
        <v>22</v>
      </c>
      <c r="C167" s="79" t="s">
        <v>33</v>
      </c>
      <c r="D167" s="80"/>
      <c r="E167" s="81">
        <f>E176+E170+E168+E172+E174</f>
        <v>4735.61171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6" t="e">
        <f>#REF!+#REF!</f>
        <v>#REF!</v>
      </c>
      <c r="W167" s="45" t="e">
        <f>V167/E167*100</f>
        <v>#REF!</v>
      </c>
    </row>
    <row r="168" spans="1:23" ht="16.5" outlineLevel="6" thickBot="1">
      <c r="A168" s="134" t="s">
        <v>232</v>
      </c>
      <c r="B168" s="132" t="s">
        <v>22</v>
      </c>
      <c r="C168" s="132" t="s">
        <v>34</v>
      </c>
      <c r="D168" s="133"/>
      <c r="E168" s="158">
        <f>E169</f>
        <v>245.64257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63" t="s">
        <v>177</v>
      </c>
      <c r="B169" s="130" t="s">
        <v>22</v>
      </c>
      <c r="C169" s="130" t="s">
        <v>176</v>
      </c>
      <c r="D169" s="131"/>
      <c r="E169" s="156">
        <v>245.64257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134" t="s">
        <v>191</v>
      </c>
      <c r="B170" s="132" t="s">
        <v>22</v>
      </c>
      <c r="C170" s="132" t="s">
        <v>34</v>
      </c>
      <c r="D170" s="133"/>
      <c r="E170" s="157">
        <f>E171</f>
        <v>1458.77814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63" t="s">
        <v>177</v>
      </c>
      <c r="B171" s="130" t="s">
        <v>22</v>
      </c>
      <c r="C171" s="130" t="s">
        <v>176</v>
      </c>
      <c r="D171" s="131"/>
      <c r="E171" s="156">
        <v>1458.77814</v>
      </c>
      <c r="F171" s="127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45"/>
    </row>
    <row r="172" spans="1:23" ht="16.5" outlineLevel="6" thickBot="1">
      <c r="A172" s="8" t="s">
        <v>14</v>
      </c>
      <c r="B172" s="132" t="s">
        <v>22</v>
      </c>
      <c r="C172" s="132" t="s">
        <v>34</v>
      </c>
      <c r="D172" s="133"/>
      <c r="E172" s="145">
        <f>E173</f>
        <v>6.191</v>
      </c>
      <c r="F172" s="127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45"/>
    </row>
    <row r="173" spans="1:23" ht="16.5" outlineLevel="6" thickBot="1">
      <c r="A173" s="63" t="s">
        <v>177</v>
      </c>
      <c r="B173" s="130" t="s">
        <v>22</v>
      </c>
      <c r="C173" s="130" t="s">
        <v>176</v>
      </c>
      <c r="D173" s="131"/>
      <c r="E173" s="144">
        <v>6.191</v>
      </c>
      <c r="F173" s="127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45"/>
    </row>
    <row r="174" spans="1:23" ht="16.5" outlineLevel="6" thickBot="1">
      <c r="A174" s="8" t="s">
        <v>259</v>
      </c>
      <c r="B174" s="16">
        <v>953</v>
      </c>
      <c r="C174" s="9" t="s">
        <v>34</v>
      </c>
      <c r="D174" s="9"/>
      <c r="E174" s="118">
        <f>E175</f>
        <v>30</v>
      </c>
      <c r="F174" s="127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9"/>
      <c r="W174" s="45"/>
    </row>
    <row r="175" spans="1:23" ht="32.25" outlineLevel="6" thickBot="1">
      <c r="A175" s="69" t="s">
        <v>260</v>
      </c>
      <c r="B175" s="64">
        <v>953</v>
      </c>
      <c r="C175" s="65" t="s">
        <v>261</v>
      </c>
      <c r="D175" s="65"/>
      <c r="E175" s="117">
        <v>30</v>
      </c>
      <c r="F175" s="127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9"/>
      <c r="W175" s="45"/>
    </row>
    <row r="176" spans="1:23" ht="16.5" outlineLevel="6" thickBot="1">
      <c r="A176" s="8" t="s">
        <v>17</v>
      </c>
      <c r="B176" s="16">
        <v>953</v>
      </c>
      <c r="C176" s="9" t="s">
        <v>34</v>
      </c>
      <c r="D176" s="9"/>
      <c r="E176" s="118">
        <f>E177</f>
        <v>2995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5"/>
      <c r="W176" s="45"/>
    </row>
    <row r="177" spans="1:23" ht="49.5" customHeight="1" outlineLevel="6">
      <c r="A177" s="69" t="s">
        <v>143</v>
      </c>
      <c r="B177" s="64">
        <v>953</v>
      </c>
      <c r="C177" s="65" t="s">
        <v>144</v>
      </c>
      <c r="D177" s="65"/>
      <c r="E177" s="117">
        <v>2995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5"/>
      <c r="W177" s="45"/>
    </row>
    <row r="178" spans="1:23" ht="18.75">
      <c r="A178" s="37" t="s">
        <v>5</v>
      </c>
      <c r="B178" s="37"/>
      <c r="C178" s="37"/>
      <c r="D178" s="37"/>
      <c r="E178" s="121">
        <f>E15+E108</f>
        <v>576071.58281</v>
      </c>
      <c r="F178" s="29" t="e">
        <f>#REF!+#REF!+F167+F109</f>
        <v>#REF!</v>
      </c>
      <c r="G178" s="29" t="e">
        <f>#REF!+#REF!+G167+G109</f>
        <v>#REF!</v>
      </c>
      <c r="H178" s="29" t="e">
        <f>#REF!+#REF!+H167+H109</f>
        <v>#REF!</v>
      </c>
      <c r="I178" s="29" t="e">
        <f>#REF!+#REF!+I167+I109</f>
        <v>#REF!</v>
      </c>
      <c r="J178" s="29" t="e">
        <f>#REF!+#REF!+J167+J109</f>
        <v>#REF!</v>
      </c>
      <c r="K178" s="29" t="e">
        <f>#REF!+#REF!+K167+K109</f>
        <v>#REF!</v>
      </c>
      <c r="L178" s="29" t="e">
        <f>#REF!+#REF!+L167+L109</f>
        <v>#REF!</v>
      </c>
      <c r="M178" s="29" t="e">
        <f>#REF!+#REF!+M167+M109</f>
        <v>#REF!</v>
      </c>
      <c r="N178" s="29" t="e">
        <f>#REF!+#REF!+N167+N109</f>
        <v>#REF!</v>
      </c>
      <c r="O178" s="29" t="e">
        <f>#REF!+#REF!+O167+O109</f>
        <v>#REF!</v>
      </c>
      <c r="P178" s="29" t="e">
        <f>#REF!+#REF!+P167+P109</f>
        <v>#REF!</v>
      </c>
      <c r="Q178" s="29" t="e">
        <f>#REF!+#REF!+Q167+Q109</f>
        <v>#REF!</v>
      </c>
      <c r="R178" s="29" t="e">
        <f>#REF!+#REF!+R167+R109</f>
        <v>#REF!</v>
      </c>
      <c r="S178" s="29" t="e">
        <f>#REF!+#REF!+S167+S109</f>
        <v>#REF!</v>
      </c>
      <c r="T178" s="29" t="e">
        <f>#REF!+#REF!+T167+T109</f>
        <v>#REF!</v>
      </c>
      <c r="U178" s="29" t="e">
        <f>#REF!+#REF!+U167+U109</f>
        <v>#REF!</v>
      </c>
      <c r="V178" s="56" t="e">
        <f>#REF!+#REF!+V167+V109</f>
        <v>#REF!</v>
      </c>
      <c r="W178" s="42" t="e">
        <f>V178/E178*100</f>
        <v>#REF!</v>
      </c>
    </row>
    <row r="179" spans="1:21" ht="15.75">
      <c r="A179" s="1"/>
      <c r="B179" s="1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</sheetData>
  <sheetProtection/>
  <autoFilter ref="A14:E178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2015-12-10T05:28:17Z</cp:lastPrinted>
  <dcterms:created xsi:type="dcterms:W3CDTF">2008-11-11T04:53:42Z</dcterms:created>
  <dcterms:modified xsi:type="dcterms:W3CDTF">2015-12-16T23:38:53Z</dcterms:modified>
  <cp:category/>
  <cp:version/>
  <cp:contentType/>
  <cp:contentStatus/>
</cp:coreProperties>
</file>